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dor.georgiev\Documents\Rabotna\TS\МПП 1 2019\"/>
    </mc:Choice>
  </mc:AlternateContent>
  <xr:revisionPtr revIDLastSave="0" documentId="13_ncr:1_{22DBE08D-B41E-422D-B6DA-63B01459922F}" xr6:coauthVersionLast="41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6" i="1"/>
  <c r="F22" i="1" l="1"/>
  <c r="S6" i="1"/>
  <c r="R31" i="1"/>
  <c r="R30" i="1"/>
  <c r="R29" i="1"/>
  <c r="R28" i="1"/>
  <c r="R15" i="1"/>
  <c r="R9" i="1"/>
  <c r="G23" i="1"/>
  <c r="F29" i="1" l="1"/>
  <c r="F30" i="1"/>
  <c r="F31" i="1"/>
  <c r="F28" i="1"/>
  <c r="F32" i="1" l="1"/>
  <c r="C36" i="1" s="1"/>
  <c r="M33" i="1" l="1"/>
  <c r="H36" i="1"/>
  <c r="G15" i="1" l="1"/>
  <c r="L15" i="1" s="1"/>
  <c r="M15" i="1" s="1"/>
  <c r="G17" i="1"/>
  <c r="L17" i="1" s="1"/>
  <c r="M17" i="1" s="1"/>
  <c r="G22" i="1"/>
  <c r="L22" i="1" s="1"/>
  <c r="M22" i="1" s="1"/>
  <c r="G7" i="1"/>
  <c r="L7" i="1" s="1"/>
  <c r="M7" i="1" s="1"/>
  <c r="G11" i="1"/>
  <c r="L11" i="1" s="1"/>
  <c r="M11" i="1" s="1"/>
  <c r="G21" i="1"/>
  <c r="L21" i="1" s="1"/>
  <c r="M21" i="1" s="1"/>
  <c r="G10" i="1"/>
  <c r="L10" i="1" s="1"/>
  <c r="M10" i="1" s="1"/>
  <c r="G13" i="1"/>
  <c r="L13" i="1" s="1"/>
  <c r="M13" i="1" s="1"/>
  <c r="G18" i="1"/>
  <c r="L18" i="1" s="1"/>
  <c r="M18" i="1" s="1"/>
  <c r="G8" i="1"/>
  <c r="L8" i="1" s="1"/>
  <c r="M8" i="1" s="1"/>
  <c r="G16" i="1"/>
  <c r="L16" i="1" s="1"/>
  <c r="M16" i="1" s="1"/>
  <c r="G14" i="1"/>
  <c r="L14" i="1" s="1"/>
  <c r="M14" i="1" s="1"/>
  <c r="G20" i="1"/>
  <c r="L20" i="1" s="1"/>
  <c r="M20" i="1" s="1"/>
  <c r="G9" i="1"/>
  <c r="L9" i="1" s="1"/>
  <c r="M9" i="1" s="1"/>
  <c r="G12" i="1"/>
  <c r="L12" i="1" s="1"/>
  <c r="M12" i="1" s="1"/>
  <c r="G19" i="1"/>
  <c r="L19" i="1" s="1"/>
  <c r="M19" i="1" s="1"/>
  <c r="G6" i="1"/>
  <c r="L6" i="1" l="1"/>
  <c r="M6" i="1" s="1"/>
</calcChain>
</file>

<file path=xl/sharedStrings.xml><?xml version="1.0" encoding="utf-8"?>
<sst xmlns="http://schemas.openxmlformats.org/spreadsheetml/2006/main" count="89" uniqueCount="61">
  <si>
    <t>№</t>
  </si>
  <si>
    <t>Обект</t>
  </si>
  <si>
    <t>Мярка</t>
  </si>
  <si>
    <t>Количество</t>
  </si>
  <si>
    <t>Ед. Цена</t>
  </si>
  <si>
    <t>Общо</t>
  </si>
  <si>
    <t>лева</t>
  </si>
  <si>
    <t>2.1.1.</t>
  </si>
  <si>
    <t>Бр.</t>
  </si>
  <si>
    <t>2.1.2.</t>
  </si>
  <si>
    <r>
      <t>м</t>
    </r>
    <r>
      <rPr>
        <vertAlign val="superscript"/>
        <sz val="11"/>
        <color theme="1"/>
        <rFont val="Calibri"/>
        <family val="2"/>
        <charset val="204"/>
      </rPr>
      <t>2</t>
    </r>
  </si>
  <si>
    <t>2.1.3.</t>
  </si>
  <si>
    <t>Монтаж и демонтаж на такелажна схема</t>
  </si>
  <si>
    <t>комплект</t>
  </si>
  <si>
    <t>2.1.4.</t>
  </si>
  <si>
    <t>2.1.4.1</t>
  </si>
  <si>
    <t>Демонтаж на колектори (входящи и изходящи)</t>
  </si>
  <si>
    <t>бр.</t>
  </si>
  <si>
    <t>2.1.5.</t>
  </si>
  <si>
    <t>2.1.6.</t>
  </si>
  <si>
    <t>Подмяна обшивка .</t>
  </si>
  <si>
    <t>2.1.7.</t>
  </si>
  <si>
    <t>Подмяна на опорите на колекторите.</t>
  </si>
  <si>
    <t>2.1.8.</t>
  </si>
  <si>
    <r>
      <t xml:space="preserve">Рихтовка на МПП I </t>
    </r>
    <r>
      <rPr>
        <vertAlign val="superscript"/>
        <sz val="11"/>
        <color theme="1"/>
        <rFont val="Calibri"/>
        <family val="2"/>
        <charset val="204"/>
      </rPr>
      <t>ва</t>
    </r>
    <r>
      <rPr>
        <sz val="11"/>
        <color theme="1"/>
        <rFont val="Calibri"/>
        <family val="2"/>
        <charset val="204"/>
      </rPr>
      <t xml:space="preserve">  степен</t>
    </r>
  </si>
  <si>
    <r>
      <t xml:space="preserve">Демонтаж, монтаж и ревизия на люкове, салникови уплътнения на колекторите в зоната на МПП I </t>
    </r>
    <r>
      <rPr>
        <vertAlign val="superscript"/>
        <sz val="11"/>
        <color theme="1"/>
        <rFont val="Calibri"/>
        <family val="2"/>
        <charset val="204"/>
      </rPr>
      <t>ва</t>
    </r>
    <r>
      <rPr>
        <sz val="11"/>
        <color theme="1"/>
        <rFont val="Calibri"/>
        <family val="2"/>
        <charset val="204"/>
      </rPr>
      <t xml:space="preserve">  степен.</t>
    </r>
  </si>
  <si>
    <t>Демонтаж и монтаж на щитови затвори.</t>
  </si>
  <si>
    <t xml:space="preserve">Общо по точка 2.1 </t>
  </si>
  <si>
    <t>Специалист</t>
  </si>
  <si>
    <t xml:space="preserve">Общо </t>
  </si>
  <si>
    <t>2.2.1.</t>
  </si>
  <si>
    <t>Ръководител</t>
  </si>
  <si>
    <t>ч.ч.</t>
  </si>
  <si>
    <t>2.2.2.</t>
  </si>
  <si>
    <t>Монтьор</t>
  </si>
  <si>
    <t>2.2.3.</t>
  </si>
  <si>
    <t>Заварчик</t>
  </si>
  <si>
    <t>2.2.4.</t>
  </si>
  <si>
    <t>Оксиженист</t>
  </si>
  <si>
    <t>Общо по точка 2.2.</t>
  </si>
  <si>
    <t xml:space="preserve">Общо по точка 2.1 и 2.2 : </t>
  </si>
  <si>
    <t xml:space="preserve"> </t>
  </si>
  <si>
    <r>
      <rPr>
        <b/>
        <sz val="12"/>
        <color theme="1"/>
        <rFont val="Calibri"/>
        <family val="2"/>
        <charset val="204"/>
        <scheme val="minor"/>
      </rPr>
      <t xml:space="preserve"> КОЛИЧЕСТВЕНА СМЕТКА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Подмяна (демонтаж и монтаж)  на  серпентини, колектори  и елементи за    укрепване на МПП I ва степен - КА 1-2020 г.</t>
    </r>
    <r>
      <rPr>
        <sz val="12"/>
        <color theme="1"/>
        <rFont val="Calibri"/>
        <family val="2"/>
        <charset val="204"/>
        <scheme val="minor"/>
      </rPr>
      <t xml:space="preserve">
Котлоагрегат ЕП 670-140/П-62/
</t>
    </r>
  </si>
  <si>
    <t>2.1.4.3</t>
  </si>
  <si>
    <t>2.1.4.4</t>
  </si>
  <si>
    <t>2.1.4.5</t>
  </si>
  <si>
    <t>2.1.4.6</t>
  </si>
  <si>
    <t>2.1.4.7</t>
  </si>
  <si>
    <t>2.1.4.8.</t>
  </si>
  <si>
    <t>2.1.4.9.</t>
  </si>
  <si>
    <r>
      <t>2.2</t>
    </r>
    <r>
      <rPr>
        <b/>
        <sz val="7"/>
        <color theme="1"/>
        <rFont val="Times New Roman"/>
        <family val="1"/>
        <charset val="204"/>
      </rPr>
      <t xml:space="preserve">              </t>
    </r>
    <r>
      <rPr>
        <b/>
        <sz val="12"/>
        <color theme="1"/>
        <rFont val="Calibri"/>
        <family val="2"/>
        <charset val="204"/>
      </rPr>
      <t xml:space="preserve"> Човеко часове за непредвидени работи .</t>
    </r>
  </si>
  <si>
    <t xml:space="preserve">Дейности /машинна част / </t>
  </si>
  <si>
    <t xml:space="preserve">Подмяна носещи елементи за зидария. </t>
  </si>
  <si>
    <r>
      <t xml:space="preserve">Подмяна на обшивка от корпуса на Котела – в зоната на МПП I </t>
    </r>
    <r>
      <rPr>
        <vertAlign val="superscript"/>
        <sz val="11"/>
        <color theme="1"/>
        <rFont val="Calibri"/>
        <family val="2"/>
        <charset val="204"/>
      </rPr>
      <t>ва</t>
    </r>
  </si>
  <si>
    <r>
      <t xml:space="preserve">Подмяна на колектори (входящи и изходящи) и серпентини МПП I </t>
    </r>
    <r>
      <rPr>
        <vertAlign val="superscript"/>
        <sz val="11"/>
        <color theme="1"/>
        <rFont val="Calibri"/>
        <family val="2"/>
        <charset val="204"/>
      </rPr>
      <t>ва</t>
    </r>
    <r>
      <rPr>
        <sz val="11"/>
        <color theme="1"/>
        <rFont val="Calibri"/>
        <family val="2"/>
        <charset val="204"/>
      </rPr>
      <t xml:space="preserve">  степен - КА 1.</t>
    </r>
  </si>
  <si>
    <t>Демонтаж и серпентини.</t>
  </si>
  <si>
    <t>Ревизия и ремонт на носещи греди.</t>
  </si>
  <si>
    <r>
      <t xml:space="preserve">Монтаж и заваряване на колектори (входящи и изходящи) и серпентини МПП I </t>
    </r>
    <r>
      <rPr>
        <vertAlign val="superscript"/>
        <sz val="11"/>
        <color theme="1"/>
        <rFont val="Calibri"/>
        <family val="2"/>
        <charset val="204"/>
      </rPr>
      <t>ва</t>
    </r>
    <r>
      <rPr>
        <sz val="11"/>
        <color theme="1"/>
        <rFont val="Calibri"/>
        <family val="2"/>
        <charset val="204"/>
      </rPr>
      <t xml:space="preserve">  степен - КА 1.</t>
    </r>
  </si>
  <si>
    <r>
      <t xml:space="preserve">Монтаж и заваряване на колектори МПП I </t>
    </r>
    <r>
      <rPr>
        <vertAlign val="superscript"/>
        <sz val="11"/>
        <color theme="1"/>
        <rFont val="Calibri"/>
        <family val="2"/>
        <charset val="204"/>
      </rPr>
      <t>ва</t>
    </r>
    <r>
      <rPr>
        <sz val="11"/>
        <color theme="1"/>
        <rFont val="Calibri"/>
        <family val="2"/>
        <charset val="204"/>
      </rPr>
      <t xml:space="preserve">  .</t>
    </r>
  </si>
  <si>
    <r>
      <t xml:space="preserve">Монтаж и заваряване на серпентини МПП I </t>
    </r>
    <r>
      <rPr>
        <vertAlign val="superscript"/>
        <sz val="11"/>
        <color theme="1"/>
        <rFont val="Calibri"/>
        <family val="2"/>
        <charset val="204"/>
      </rPr>
      <t>ва</t>
    </r>
    <r>
      <rPr>
        <sz val="11"/>
        <color theme="1"/>
        <rFont val="Calibri"/>
        <family val="2"/>
        <charset val="204"/>
      </rPr>
      <t xml:space="preserve">  </t>
    </r>
  </si>
  <si>
    <t>Подмяна на прахови защити. Замяна с арестори.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</si>
</sst>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л_в_._-;\-* #,##0.00\ _л_в_._-;_-* &quot;-&quot;??\ _л_в_._-;_-@_-"/>
    <numFmt numFmtId="164" formatCode="#,##0.00\ &quot;лв.&quot;"/>
    <numFmt numFmtId="165" formatCode="#,##0\ &quot;лв.&quot;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vertAlign val="superscript"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sz val="9"/>
      <color theme="1"/>
      <name val="Verdana"/>
      <family val="2"/>
      <charset val="204"/>
    </font>
    <font>
      <sz val="10"/>
      <color theme="1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justify" vertical="center"/>
    </xf>
    <xf numFmtId="0" fontId="10" fillId="0" borderId="7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right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justify" vertical="center"/>
    </xf>
    <xf numFmtId="0" fontId="0" fillId="0" borderId="0" xfId="0" applyProtection="1"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5" fontId="12" fillId="2" borderId="9" xfId="0" applyNumberFormat="1" applyFont="1" applyFill="1" applyBorder="1" applyAlignment="1" applyProtection="1">
      <alignment vertical="top" wrapText="1"/>
      <protection locked="0"/>
    </xf>
    <xf numFmtId="43" fontId="4" fillId="0" borderId="3" xfId="1" applyFont="1" applyBorder="1" applyAlignment="1" applyProtection="1">
      <alignment horizontal="center" vertical="center" wrapText="1"/>
    </xf>
    <xf numFmtId="43" fontId="4" fillId="0" borderId="5" xfId="1" applyFont="1" applyBorder="1" applyAlignment="1" applyProtection="1">
      <alignment horizontal="center" vertical="center" wrapText="1"/>
    </xf>
    <xf numFmtId="43" fontId="4" fillId="2" borderId="2" xfId="1" applyFont="1" applyFill="1" applyBorder="1" applyAlignment="1" applyProtection="1">
      <alignment horizontal="center" vertical="center" wrapText="1"/>
      <protection locked="0"/>
    </xf>
    <xf numFmtId="43" fontId="4" fillId="0" borderId="2" xfId="1" applyFont="1" applyBorder="1" applyAlignment="1" applyProtection="1">
      <alignment horizontal="center" vertical="center" wrapText="1"/>
    </xf>
    <xf numFmtId="43" fontId="6" fillId="0" borderId="4" xfId="1" applyFont="1" applyBorder="1" applyAlignment="1" applyProtection="1">
      <alignment horizontal="center" vertical="center" wrapText="1"/>
    </xf>
    <xf numFmtId="43" fontId="0" fillId="0" borderId="0" xfId="1" applyFont="1" applyProtection="1"/>
    <xf numFmtId="43" fontId="4" fillId="0" borderId="4" xfId="1" applyFont="1" applyBorder="1" applyAlignment="1" applyProtection="1">
      <alignment horizontal="center" vertical="center" wrapText="1"/>
    </xf>
    <xf numFmtId="43" fontId="10" fillId="0" borderId="4" xfId="1" applyFont="1" applyFill="1" applyBorder="1" applyAlignment="1" applyProtection="1">
      <alignment horizontal="center" vertical="center" wrapText="1"/>
    </xf>
    <xf numFmtId="43" fontId="0" fillId="0" borderId="0" xfId="0" applyNumberFormat="1" applyProtection="1"/>
    <xf numFmtId="2" fontId="0" fillId="0" borderId="0" xfId="0" applyNumberFormat="1" applyAlignment="1" applyProtection="1">
      <protection locked="0"/>
    </xf>
    <xf numFmtId="2" fontId="1" fillId="0" borderId="0" xfId="0" applyNumberFormat="1" applyFont="1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43" fontId="14" fillId="0" borderId="0" xfId="0" applyNumberFormat="1" applyFont="1" applyProtection="1"/>
    <xf numFmtId="2" fontId="0" fillId="0" borderId="0" xfId="0" applyNumberFormat="1" applyProtection="1"/>
    <xf numFmtId="0" fontId="4" fillId="0" borderId="7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8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164" fontId="0" fillId="3" borderId="9" xfId="0" applyNumberFormat="1" applyFill="1" applyBorder="1" applyAlignment="1" applyProtection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14" fillId="0" borderId="0" xfId="0" applyFont="1"/>
    <xf numFmtId="16" fontId="0" fillId="0" borderId="0" xfId="0" applyNumberFormat="1" applyBorder="1" applyAlignment="1" applyProtection="1">
      <alignment horizont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>
      <selection activeCell="E40" sqref="E40"/>
    </sheetView>
  </sheetViews>
  <sheetFormatPr defaultColWidth="8.7109375" defaultRowHeight="15" x14ac:dyDescent="0.25"/>
  <cols>
    <col min="1" max="1" width="8.7109375" style="1"/>
    <col min="2" max="2" width="33.140625" style="1" customWidth="1"/>
    <col min="3" max="3" width="12.140625" style="1" customWidth="1"/>
    <col min="4" max="4" width="11.7109375" style="1" customWidth="1"/>
    <col min="5" max="5" width="13" style="22" customWidth="1"/>
    <col min="6" max="6" width="16.140625" style="22" customWidth="1"/>
    <col min="7" max="7" width="11.85546875" style="28" hidden="1" customWidth="1"/>
    <col min="8" max="8" width="9.140625" style="1" hidden="1" customWidth="1"/>
    <col min="9" max="9" width="13" style="1" hidden="1" customWidth="1"/>
    <col min="10" max="10" width="8.7109375" style="1" hidden="1" customWidth="1"/>
    <col min="11" max="11" width="19.28515625" style="1" hidden="1" customWidth="1"/>
    <col min="12" max="12" width="12.7109375" style="1" hidden="1" customWidth="1"/>
    <col min="13" max="13" width="16" style="1" hidden="1" customWidth="1"/>
    <col min="14" max="14" width="8.7109375" style="1" hidden="1" customWidth="1"/>
    <col min="15" max="15" width="8.7109375" style="30" hidden="1" customWidth="1"/>
    <col min="16" max="16" width="8.7109375" style="1" hidden="1" customWidth="1"/>
    <col min="17" max="17" width="0" style="1" hidden="1" customWidth="1"/>
    <col min="18" max="18" width="13" style="22" hidden="1" customWidth="1"/>
    <col min="19" max="19" width="0" style="1" hidden="1" customWidth="1"/>
    <col min="20" max="16384" width="8.7109375" style="1"/>
  </cols>
  <sheetData>
    <row r="1" spans="1:19" s="14" customFormat="1" x14ac:dyDescent="0.25">
      <c r="A1" s="32" t="s">
        <v>41</v>
      </c>
      <c r="B1" s="32"/>
      <c r="C1" s="32"/>
      <c r="D1" s="32"/>
      <c r="E1" s="32"/>
      <c r="F1" s="32"/>
      <c r="G1" s="26"/>
      <c r="O1" s="28"/>
    </row>
    <row r="2" spans="1:19" s="14" customFormat="1" ht="87" customHeight="1" thickBot="1" x14ac:dyDescent="0.3">
      <c r="A2" s="33" t="s">
        <v>42</v>
      </c>
      <c r="B2" s="34"/>
      <c r="C2" s="34"/>
      <c r="D2" s="34"/>
      <c r="E2" s="34"/>
      <c r="F2" s="34"/>
      <c r="G2" s="27"/>
      <c r="O2" s="28"/>
    </row>
    <row r="3" spans="1:19" s="14" customFormat="1" ht="18" customHeight="1" thickBot="1" x14ac:dyDescent="0.3">
      <c r="A3" s="47">
        <v>43467</v>
      </c>
      <c r="B3" s="46" t="s">
        <v>51</v>
      </c>
      <c r="C3" s="45"/>
      <c r="D3" s="45"/>
      <c r="E3" s="45"/>
      <c r="F3" s="45"/>
      <c r="G3" s="27"/>
      <c r="O3" s="28"/>
    </row>
    <row r="4" spans="1:19" x14ac:dyDescent="0.25">
      <c r="A4" s="36" t="s">
        <v>0</v>
      </c>
      <c r="B4" s="36" t="s">
        <v>1</v>
      </c>
      <c r="C4" s="36" t="s">
        <v>2</v>
      </c>
      <c r="D4" s="36" t="s">
        <v>3</v>
      </c>
      <c r="E4" s="17" t="s">
        <v>4</v>
      </c>
      <c r="F4" s="17" t="s">
        <v>5</v>
      </c>
      <c r="I4" s="2" t="s">
        <v>4</v>
      </c>
      <c r="R4" s="17" t="s">
        <v>4</v>
      </c>
    </row>
    <row r="5" spans="1:19" ht="15.75" thickBot="1" x14ac:dyDescent="0.3">
      <c r="A5" s="37"/>
      <c r="B5" s="37"/>
      <c r="C5" s="37"/>
      <c r="D5" s="37"/>
      <c r="E5" s="18" t="s">
        <v>6</v>
      </c>
      <c r="F5" s="18" t="s">
        <v>6</v>
      </c>
      <c r="I5" s="3" t="s">
        <v>6</v>
      </c>
      <c r="R5" s="18" t="s">
        <v>6</v>
      </c>
    </row>
    <row r="6" spans="1:19" ht="40.5" customHeight="1" thickBot="1" x14ac:dyDescent="0.3">
      <c r="A6" s="42" t="s">
        <v>7</v>
      </c>
      <c r="B6" s="48" t="s">
        <v>52</v>
      </c>
      <c r="C6" s="49" t="s">
        <v>8</v>
      </c>
      <c r="D6" s="49">
        <v>100</v>
      </c>
      <c r="E6" s="19"/>
      <c r="F6" s="20">
        <f>D6*E6</f>
        <v>0</v>
      </c>
      <c r="G6" s="28" t="e">
        <f>F6*H$36</f>
        <v>#REF!</v>
      </c>
      <c r="I6" s="15">
        <v>120</v>
      </c>
      <c r="J6" s="1">
        <v>1.32</v>
      </c>
      <c r="L6" s="25" t="e">
        <f>G6/D$6</f>
        <v>#REF!</v>
      </c>
      <c r="M6" s="25" t="e">
        <f>L6*D$6</f>
        <v>#REF!</v>
      </c>
      <c r="O6" s="30">
        <v>150</v>
      </c>
      <c r="R6" s="19">
        <v>150</v>
      </c>
      <c r="S6" s="1">
        <f>486000/496572</f>
        <v>0.97871003600686302</v>
      </c>
    </row>
    <row r="7" spans="1:19" ht="44.25" customHeight="1" thickBot="1" x14ac:dyDescent="0.3">
      <c r="A7" s="43" t="s">
        <v>9</v>
      </c>
      <c r="B7" s="50" t="s">
        <v>53</v>
      </c>
      <c r="C7" s="51" t="s">
        <v>10</v>
      </c>
      <c r="D7" s="51">
        <v>80</v>
      </c>
      <c r="E7" s="19"/>
      <c r="F7" s="20">
        <f t="shared" ref="F7:F21" si="0">D7*E7</f>
        <v>0</v>
      </c>
      <c r="G7" s="28" t="e">
        <f>F7*H$36</f>
        <v>#REF!</v>
      </c>
      <c r="I7" s="15">
        <v>160</v>
      </c>
      <c r="J7" s="1">
        <v>1.32</v>
      </c>
      <c r="L7" s="25" t="e">
        <f t="shared" ref="L7:L22" si="1">G7/D$6</f>
        <v>#REF!</v>
      </c>
      <c r="M7" s="25" t="e">
        <f t="shared" ref="M7:M22" si="2">L7*D$6</f>
        <v>#REF!</v>
      </c>
      <c r="R7" s="19">
        <v>200</v>
      </c>
    </row>
    <row r="8" spans="1:19" ht="44.25" customHeight="1" thickBot="1" x14ac:dyDescent="0.3">
      <c r="A8" s="43" t="s">
        <v>11</v>
      </c>
      <c r="B8" s="50" t="s">
        <v>12</v>
      </c>
      <c r="C8" s="51" t="s">
        <v>13</v>
      </c>
      <c r="D8" s="51">
        <v>1</v>
      </c>
      <c r="E8" s="19"/>
      <c r="F8" s="20">
        <f t="shared" si="0"/>
        <v>0</v>
      </c>
      <c r="G8" s="28" t="e">
        <f>F8*H$36</f>
        <v>#REF!</v>
      </c>
      <c r="I8" s="15">
        <v>13000</v>
      </c>
      <c r="J8" s="1">
        <v>1.32</v>
      </c>
      <c r="L8" s="25" t="e">
        <f t="shared" si="1"/>
        <v>#REF!</v>
      </c>
      <c r="M8" s="25" t="e">
        <f t="shared" si="2"/>
        <v>#REF!</v>
      </c>
      <c r="R8" s="19">
        <v>16180</v>
      </c>
    </row>
    <row r="9" spans="1:19" ht="58.5" customHeight="1" thickBot="1" x14ac:dyDescent="0.3">
      <c r="A9" s="43" t="s">
        <v>14</v>
      </c>
      <c r="B9" s="44" t="s">
        <v>54</v>
      </c>
      <c r="C9" s="51"/>
      <c r="D9" s="51"/>
      <c r="E9" s="19"/>
      <c r="F9" s="20">
        <f t="shared" si="0"/>
        <v>0</v>
      </c>
      <c r="G9" s="28" t="e">
        <f>F9*H$36</f>
        <v>#REF!</v>
      </c>
      <c r="I9" s="15"/>
      <c r="J9" s="1">
        <v>1.32</v>
      </c>
      <c r="L9" s="25" t="e">
        <f t="shared" si="1"/>
        <v>#REF!</v>
      </c>
      <c r="M9" s="25" t="e">
        <f t="shared" si="2"/>
        <v>#REF!</v>
      </c>
      <c r="R9" s="19">
        <f t="shared" ref="R9:R15" si="3">ROUND((V9*W9),0)</f>
        <v>0</v>
      </c>
    </row>
    <row r="10" spans="1:19" ht="44.25" customHeight="1" thickBot="1" x14ac:dyDescent="0.3">
      <c r="A10" s="43" t="s">
        <v>15</v>
      </c>
      <c r="B10" s="44" t="s">
        <v>16</v>
      </c>
      <c r="C10" s="51" t="s">
        <v>17</v>
      </c>
      <c r="D10" s="51">
        <v>8</v>
      </c>
      <c r="E10" s="19"/>
      <c r="F10" s="20">
        <f t="shared" si="0"/>
        <v>0</v>
      </c>
      <c r="G10" s="28" t="e">
        <f>F10*H$36</f>
        <v>#REF!</v>
      </c>
      <c r="I10" s="15">
        <v>2000</v>
      </c>
      <c r="J10" s="1">
        <v>1.32</v>
      </c>
      <c r="L10" s="25" t="e">
        <f t="shared" si="1"/>
        <v>#REF!</v>
      </c>
      <c r="M10" s="25" t="e">
        <f t="shared" si="2"/>
        <v>#REF!</v>
      </c>
      <c r="R10" s="19">
        <v>2490</v>
      </c>
    </row>
    <row r="11" spans="1:19" ht="22.5" customHeight="1" thickBot="1" x14ac:dyDescent="0.3">
      <c r="A11" s="43" t="s">
        <v>43</v>
      </c>
      <c r="B11" s="44" t="s">
        <v>55</v>
      </c>
      <c r="C11" s="51" t="s">
        <v>17</v>
      </c>
      <c r="D11" s="51">
        <v>384</v>
      </c>
      <c r="E11" s="19"/>
      <c r="F11" s="20">
        <f t="shared" si="0"/>
        <v>0</v>
      </c>
      <c r="G11" s="28" t="e">
        <f>F11*H$36</f>
        <v>#REF!</v>
      </c>
      <c r="I11" s="15">
        <v>120</v>
      </c>
      <c r="J11" s="1">
        <v>1.32</v>
      </c>
      <c r="L11" s="25" t="e">
        <f t="shared" si="1"/>
        <v>#REF!</v>
      </c>
      <c r="M11" s="25" t="e">
        <f t="shared" si="2"/>
        <v>#REF!</v>
      </c>
      <c r="R11" s="19">
        <v>150</v>
      </c>
    </row>
    <row r="12" spans="1:19" ht="44.25" customHeight="1" thickBot="1" x14ac:dyDescent="0.3">
      <c r="A12" s="44" t="s">
        <v>44</v>
      </c>
      <c r="B12" s="50" t="s">
        <v>56</v>
      </c>
      <c r="C12" s="51" t="s">
        <v>13</v>
      </c>
      <c r="D12" s="51">
        <v>1</v>
      </c>
      <c r="E12" s="19"/>
      <c r="F12" s="20">
        <f t="shared" si="0"/>
        <v>0</v>
      </c>
      <c r="G12" s="28" t="e">
        <f>F12*H$36</f>
        <v>#REF!</v>
      </c>
      <c r="I12" s="15">
        <v>7200</v>
      </c>
      <c r="J12" s="1">
        <v>1.32</v>
      </c>
      <c r="L12" s="25" t="e">
        <f t="shared" si="1"/>
        <v>#REF!</v>
      </c>
      <c r="M12" s="25" t="e">
        <f t="shared" si="2"/>
        <v>#REF!</v>
      </c>
      <c r="R12" s="19">
        <v>8960</v>
      </c>
    </row>
    <row r="13" spans="1:19" ht="22.5" customHeight="1" thickBot="1" x14ac:dyDescent="0.3">
      <c r="A13" s="44" t="s">
        <v>45</v>
      </c>
      <c r="B13" s="50" t="s">
        <v>20</v>
      </c>
      <c r="C13" s="51" t="s">
        <v>10</v>
      </c>
      <c r="D13" s="51">
        <v>80</v>
      </c>
      <c r="E13" s="19"/>
      <c r="F13" s="20">
        <f t="shared" si="0"/>
        <v>0</v>
      </c>
      <c r="G13" s="28" t="e">
        <f>F13*H$36</f>
        <v>#REF!</v>
      </c>
      <c r="I13" s="15">
        <v>160</v>
      </c>
      <c r="J13" s="1">
        <v>1.32</v>
      </c>
      <c r="L13" s="25" t="e">
        <f t="shared" si="1"/>
        <v>#REF!</v>
      </c>
      <c r="M13" s="25" t="e">
        <f t="shared" si="2"/>
        <v>#REF!</v>
      </c>
      <c r="R13" s="19">
        <v>200</v>
      </c>
    </row>
    <row r="14" spans="1:19" ht="44.25" customHeight="1" thickBot="1" x14ac:dyDescent="0.3">
      <c r="A14" s="44" t="s">
        <v>46</v>
      </c>
      <c r="B14" s="50" t="s">
        <v>22</v>
      </c>
      <c r="C14" s="51" t="s">
        <v>17</v>
      </c>
      <c r="D14" s="51">
        <v>16</v>
      </c>
      <c r="E14" s="19"/>
      <c r="F14" s="20">
        <f t="shared" si="0"/>
        <v>0</v>
      </c>
      <c r="G14" s="28" t="e">
        <f>F14*H$36</f>
        <v>#REF!</v>
      </c>
      <c r="I14" s="15">
        <v>640</v>
      </c>
      <c r="J14" s="1">
        <v>1.32</v>
      </c>
      <c r="L14" s="25" t="e">
        <f t="shared" si="1"/>
        <v>#REF!</v>
      </c>
      <c r="M14" s="25" t="e">
        <f t="shared" si="2"/>
        <v>#REF!</v>
      </c>
      <c r="R14" s="19">
        <v>790</v>
      </c>
    </row>
    <row r="15" spans="1:19" ht="63.75" customHeight="1" thickBot="1" x14ac:dyDescent="0.3">
      <c r="A15" s="44" t="s">
        <v>47</v>
      </c>
      <c r="B15" s="44" t="s">
        <v>57</v>
      </c>
      <c r="C15" s="51"/>
      <c r="D15" s="51"/>
      <c r="E15" s="19"/>
      <c r="F15" s="20">
        <f t="shared" si="0"/>
        <v>0</v>
      </c>
      <c r="G15" s="28" t="e">
        <f>F15*H$36</f>
        <v>#REF!</v>
      </c>
      <c r="I15" s="15"/>
      <c r="J15" s="1">
        <v>1.32</v>
      </c>
      <c r="L15" s="25" t="e">
        <f t="shared" si="1"/>
        <v>#REF!</v>
      </c>
      <c r="M15" s="25" t="e">
        <f t="shared" si="2"/>
        <v>#REF!</v>
      </c>
      <c r="R15" s="19">
        <f t="shared" si="3"/>
        <v>0</v>
      </c>
    </row>
    <row r="16" spans="1:19" ht="44.25" customHeight="1" thickBot="1" x14ac:dyDescent="0.3">
      <c r="A16" s="43" t="s">
        <v>48</v>
      </c>
      <c r="B16" s="50" t="s">
        <v>58</v>
      </c>
      <c r="C16" s="51" t="s">
        <v>17</v>
      </c>
      <c r="D16" s="51">
        <v>8</v>
      </c>
      <c r="E16" s="19"/>
      <c r="F16" s="20">
        <f t="shared" si="0"/>
        <v>0</v>
      </c>
      <c r="G16" s="28" t="e">
        <f>F16*H$36</f>
        <v>#REF!</v>
      </c>
      <c r="I16" s="15">
        <v>3600</v>
      </c>
      <c r="J16" s="1">
        <v>1.32</v>
      </c>
      <c r="L16" s="25" t="e">
        <f t="shared" si="1"/>
        <v>#REF!</v>
      </c>
      <c r="M16" s="25" t="e">
        <f t="shared" si="2"/>
        <v>#REF!</v>
      </c>
      <c r="R16" s="19">
        <v>4480</v>
      </c>
    </row>
    <row r="17" spans="1:18" ht="44.25" customHeight="1" thickBot="1" x14ac:dyDescent="0.3">
      <c r="A17" s="43" t="s">
        <v>49</v>
      </c>
      <c r="B17" s="50" t="s">
        <v>59</v>
      </c>
      <c r="C17" s="51" t="s">
        <v>17</v>
      </c>
      <c r="D17" s="51">
        <v>384</v>
      </c>
      <c r="E17" s="19"/>
      <c r="F17" s="20">
        <f t="shared" si="0"/>
        <v>0</v>
      </c>
      <c r="G17" s="28" t="e">
        <f>F17*H$36</f>
        <v>#REF!</v>
      </c>
      <c r="I17" s="15">
        <v>480</v>
      </c>
      <c r="J17" s="1">
        <v>1.32</v>
      </c>
      <c r="L17" s="25" t="e">
        <f t="shared" si="1"/>
        <v>#REF!</v>
      </c>
      <c r="M17" s="25" t="e">
        <f t="shared" si="2"/>
        <v>#REF!</v>
      </c>
      <c r="R17" s="19">
        <v>598</v>
      </c>
    </row>
    <row r="18" spans="1:18" ht="22.5" customHeight="1" thickBot="1" x14ac:dyDescent="0.3">
      <c r="A18" s="44" t="s">
        <v>18</v>
      </c>
      <c r="B18" s="50" t="s">
        <v>24</v>
      </c>
      <c r="C18" s="51" t="s">
        <v>13</v>
      </c>
      <c r="D18" s="51">
        <v>1</v>
      </c>
      <c r="E18" s="19"/>
      <c r="F18" s="20">
        <f t="shared" si="0"/>
        <v>0</v>
      </c>
      <c r="G18" s="28" t="e">
        <f>F18*H$36</f>
        <v>#REF!</v>
      </c>
      <c r="I18" s="15">
        <v>16000</v>
      </c>
      <c r="J18" s="1">
        <v>1.32</v>
      </c>
      <c r="L18" s="25" t="e">
        <f t="shared" si="1"/>
        <v>#REF!</v>
      </c>
      <c r="M18" s="25" t="e">
        <f t="shared" si="2"/>
        <v>#REF!</v>
      </c>
      <c r="R18" s="19">
        <v>20030</v>
      </c>
    </row>
    <row r="19" spans="1:18" ht="68.25" customHeight="1" thickBot="1" x14ac:dyDescent="0.3">
      <c r="A19" s="44" t="s">
        <v>19</v>
      </c>
      <c r="B19" s="44" t="s">
        <v>25</v>
      </c>
      <c r="C19" s="51" t="s">
        <v>13</v>
      </c>
      <c r="D19" s="51">
        <v>1</v>
      </c>
      <c r="E19" s="19"/>
      <c r="F19" s="20">
        <f t="shared" si="0"/>
        <v>0</v>
      </c>
      <c r="G19" s="28" t="e">
        <f>F19*H$36</f>
        <v>#REF!</v>
      </c>
      <c r="I19" s="15">
        <v>4800</v>
      </c>
      <c r="J19" s="1">
        <v>1.32</v>
      </c>
      <c r="L19" s="25" t="e">
        <f t="shared" si="1"/>
        <v>#REF!</v>
      </c>
      <c r="M19" s="25" t="e">
        <f t="shared" si="2"/>
        <v>#REF!</v>
      </c>
      <c r="R19" s="19">
        <v>5970</v>
      </c>
    </row>
    <row r="20" spans="1:18" ht="42.75" customHeight="1" thickBot="1" x14ac:dyDescent="0.3">
      <c r="A20" s="44" t="s">
        <v>21</v>
      </c>
      <c r="B20" s="44" t="s">
        <v>26</v>
      </c>
      <c r="C20" s="51" t="s">
        <v>13</v>
      </c>
      <c r="D20" s="51">
        <v>4</v>
      </c>
      <c r="E20" s="19"/>
      <c r="F20" s="20">
        <f t="shared" si="0"/>
        <v>0</v>
      </c>
      <c r="G20" s="28" t="e">
        <f>F20*H$36</f>
        <v>#REF!</v>
      </c>
      <c r="I20" s="15">
        <v>3600</v>
      </c>
      <c r="J20" s="1">
        <v>1.32</v>
      </c>
      <c r="L20" s="25" t="e">
        <f t="shared" si="1"/>
        <v>#REF!</v>
      </c>
      <c r="M20" s="25" t="e">
        <f t="shared" si="2"/>
        <v>#REF!</v>
      </c>
      <c r="R20" s="19">
        <v>4480</v>
      </c>
    </row>
    <row r="21" spans="1:18" ht="42.75" customHeight="1" thickBot="1" x14ac:dyDescent="0.3">
      <c r="A21" s="44" t="s">
        <v>23</v>
      </c>
      <c r="B21" s="44" t="s">
        <v>60</v>
      </c>
      <c r="C21" s="51" t="s">
        <v>13</v>
      </c>
      <c r="D21" s="51">
        <v>2</v>
      </c>
      <c r="E21" s="19"/>
      <c r="F21" s="20">
        <f t="shared" si="0"/>
        <v>0</v>
      </c>
      <c r="G21" s="28" t="e">
        <f>F21*H$36</f>
        <v>#REF!</v>
      </c>
      <c r="I21" s="15">
        <v>3600</v>
      </c>
      <c r="J21" s="1">
        <v>1.32</v>
      </c>
      <c r="L21" s="25" t="e">
        <f t="shared" si="1"/>
        <v>#REF!</v>
      </c>
      <c r="M21" s="25" t="e">
        <f t="shared" si="2"/>
        <v>#REF!</v>
      </c>
      <c r="R21" s="19">
        <v>4480</v>
      </c>
    </row>
    <row r="22" spans="1:18" ht="23.25" customHeight="1" thickBot="1" x14ac:dyDescent="0.3">
      <c r="A22" s="5"/>
      <c r="B22" s="52" t="s">
        <v>27</v>
      </c>
      <c r="C22" s="53"/>
      <c r="D22" s="53"/>
      <c r="E22" s="19"/>
      <c r="F22" s="20">
        <f>SUM(F6:F21)</f>
        <v>0</v>
      </c>
      <c r="G22" s="28" t="e">
        <f>F22*H$36</f>
        <v>#REF!</v>
      </c>
      <c r="I22" s="15">
        <v>6400</v>
      </c>
      <c r="J22" s="1">
        <v>1.32</v>
      </c>
      <c r="L22" s="25" t="e">
        <f t="shared" si="1"/>
        <v>#REF!</v>
      </c>
      <c r="M22" s="25" t="e">
        <f t="shared" si="2"/>
        <v>#REF!</v>
      </c>
      <c r="R22" s="19">
        <v>7960</v>
      </c>
    </row>
    <row r="23" spans="1:18" x14ac:dyDescent="0.25">
      <c r="G23" s="28">
        <f>496000/526000</f>
        <v>0.94296577946768056</v>
      </c>
      <c r="J23" s="1">
        <v>1.54149</v>
      </c>
    </row>
    <row r="24" spans="1:18" ht="15.75" x14ac:dyDescent="0.25">
      <c r="A24" s="40" t="s">
        <v>50</v>
      </c>
      <c r="B24" s="40"/>
      <c r="C24" s="40"/>
      <c r="D24" s="40"/>
      <c r="E24" s="40"/>
      <c r="F24" s="40"/>
      <c r="J24" s="1">
        <v>1.54149</v>
      </c>
      <c r="R24" s="1"/>
    </row>
    <row r="25" spans="1:18" ht="15.75" thickBot="1" x14ac:dyDescent="0.3">
      <c r="A25" s="7"/>
      <c r="J25" s="1">
        <v>1.54149</v>
      </c>
    </row>
    <row r="26" spans="1:18" x14ac:dyDescent="0.25">
      <c r="A26" s="38" t="s">
        <v>0</v>
      </c>
      <c r="B26" s="38" t="s">
        <v>28</v>
      </c>
      <c r="C26" s="38" t="s">
        <v>2</v>
      </c>
      <c r="D26" s="36" t="s">
        <v>3</v>
      </c>
      <c r="E26" s="17" t="s">
        <v>4</v>
      </c>
      <c r="F26" s="17" t="s">
        <v>29</v>
      </c>
      <c r="I26" s="2" t="s">
        <v>4</v>
      </c>
      <c r="J26" s="1">
        <v>1.54149</v>
      </c>
      <c r="R26" s="17" t="s">
        <v>4</v>
      </c>
    </row>
    <row r="27" spans="1:18" ht="15.75" thickBot="1" x14ac:dyDescent="0.3">
      <c r="A27" s="39"/>
      <c r="B27" s="39"/>
      <c r="C27" s="39"/>
      <c r="D27" s="37"/>
      <c r="E27" s="23" t="s">
        <v>6</v>
      </c>
      <c r="F27" s="23" t="s">
        <v>6</v>
      </c>
      <c r="I27" s="6" t="s">
        <v>6</v>
      </c>
      <c r="J27" s="1">
        <v>1.54149</v>
      </c>
      <c r="R27" s="23" t="s">
        <v>6</v>
      </c>
    </row>
    <row r="28" spans="1:18" ht="15.75" thickBot="1" x14ac:dyDescent="0.3">
      <c r="A28" s="31" t="s">
        <v>30</v>
      </c>
      <c r="B28" s="4" t="s">
        <v>31</v>
      </c>
      <c r="C28" s="6" t="s">
        <v>32</v>
      </c>
      <c r="D28" s="6">
        <v>100</v>
      </c>
      <c r="E28" s="19"/>
      <c r="F28" s="20">
        <f t="shared" ref="F28:F31" si="4">D28*E28</f>
        <v>0</v>
      </c>
      <c r="I28" s="16">
        <v>22</v>
      </c>
      <c r="J28" s="1">
        <v>1.54149</v>
      </c>
      <c r="R28" s="19">
        <f t="shared" ref="R28:R31" si="5">ROUND((V28*W28),0)</f>
        <v>0</v>
      </c>
    </row>
    <row r="29" spans="1:18" ht="15.75" thickBot="1" x14ac:dyDescent="0.3">
      <c r="A29" s="31" t="s">
        <v>33</v>
      </c>
      <c r="B29" s="4" t="s">
        <v>34</v>
      </c>
      <c r="C29" s="6" t="s">
        <v>32</v>
      </c>
      <c r="D29" s="6">
        <v>200</v>
      </c>
      <c r="E29" s="19"/>
      <c r="F29" s="20">
        <f t="shared" si="4"/>
        <v>0</v>
      </c>
      <c r="I29" s="16">
        <v>14</v>
      </c>
      <c r="J29" s="1">
        <v>1.54149</v>
      </c>
      <c r="R29" s="19">
        <f t="shared" si="5"/>
        <v>0</v>
      </c>
    </row>
    <row r="30" spans="1:18" ht="15.75" thickBot="1" x14ac:dyDescent="0.3">
      <c r="A30" s="31" t="s">
        <v>35</v>
      </c>
      <c r="B30" s="4" t="s">
        <v>36</v>
      </c>
      <c r="C30" s="6" t="s">
        <v>32</v>
      </c>
      <c r="D30" s="6">
        <v>200</v>
      </c>
      <c r="E30" s="19"/>
      <c r="F30" s="20">
        <f t="shared" si="4"/>
        <v>0</v>
      </c>
      <c r="I30" s="16">
        <v>18</v>
      </c>
      <c r="J30" s="1">
        <v>1.54149</v>
      </c>
      <c r="R30" s="19">
        <f t="shared" si="5"/>
        <v>0</v>
      </c>
    </row>
    <row r="31" spans="1:18" ht="15.75" thickBot="1" x14ac:dyDescent="0.3">
      <c r="A31" s="31" t="s">
        <v>37</v>
      </c>
      <c r="B31" s="4" t="s">
        <v>38</v>
      </c>
      <c r="C31" s="6" t="s">
        <v>32</v>
      </c>
      <c r="D31" s="6">
        <v>200</v>
      </c>
      <c r="E31" s="19"/>
      <c r="F31" s="20">
        <f t="shared" si="4"/>
        <v>0</v>
      </c>
      <c r="I31" s="16">
        <v>18</v>
      </c>
      <c r="J31" s="1">
        <v>1.54149</v>
      </c>
      <c r="R31" s="19">
        <f t="shared" si="5"/>
        <v>0</v>
      </c>
    </row>
    <row r="32" spans="1:18" ht="16.5" thickBot="1" x14ac:dyDescent="0.3">
      <c r="A32" s="8"/>
      <c r="B32" s="9" t="s">
        <v>39</v>
      </c>
      <c r="C32" s="10"/>
      <c r="D32" s="11"/>
      <c r="E32" s="24"/>
      <c r="F32" s="21">
        <f>SUM(F28:F31)</f>
        <v>0</v>
      </c>
      <c r="I32" s="12"/>
      <c r="R32" s="24"/>
    </row>
    <row r="33" spans="1:13" x14ac:dyDescent="0.25">
      <c r="A33" s="13"/>
      <c r="M33" s="29" t="e">
        <f>#REF!+F32</f>
        <v>#REF!</v>
      </c>
    </row>
    <row r="34" spans="1:13" x14ac:dyDescent="0.25">
      <c r="A34" s="13"/>
    </row>
    <row r="35" spans="1:13" x14ac:dyDescent="0.25">
      <c r="A35" s="13"/>
      <c r="K35" s="25"/>
    </row>
    <row r="36" spans="1:13" ht="15.75" x14ac:dyDescent="0.25">
      <c r="A36" s="35" t="s">
        <v>40</v>
      </c>
      <c r="B36" s="35"/>
      <c r="C36" s="41">
        <f>F32+F22</f>
        <v>0</v>
      </c>
      <c r="D36" s="41"/>
      <c r="H36" s="25" t="e">
        <f>496000/#REF!</f>
        <v>#REF!</v>
      </c>
      <c r="K36" s="25"/>
    </row>
  </sheetData>
  <sheetProtection selectLockedCells="1"/>
  <mergeCells count="13">
    <mergeCell ref="A1:F1"/>
    <mergeCell ref="A2:F2"/>
    <mergeCell ref="A36:B36"/>
    <mergeCell ref="A4:A5"/>
    <mergeCell ref="B4:B5"/>
    <mergeCell ref="C4:C5"/>
    <mergeCell ref="D4:D5"/>
    <mergeCell ref="A26:A27"/>
    <mergeCell ref="B26:B27"/>
    <mergeCell ref="C26:C27"/>
    <mergeCell ref="D26:D27"/>
    <mergeCell ref="A24:F24"/>
    <mergeCell ref="C36:D36"/>
  </mergeCells>
  <printOptions horizontalCentered="1"/>
  <pageMargins left="0.11811023622047245" right="0.11811023622047245" top="0.15748031496062992" bottom="0.15748031496062992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1D1B9560328140B7D964D8A3EB2BE0" ma:contentTypeVersion="2" ma:contentTypeDescription="Create a new document." ma:contentTypeScope="" ma:versionID="b22f26a44b367419503e10fcf8a92b31">
  <xsd:schema xmlns:xsd="http://www.w3.org/2001/XMLSchema" xmlns:xs="http://www.w3.org/2001/XMLSchema" xmlns:p="http://schemas.microsoft.com/office/2006/metadata/properties" xmlns:ns2="53f0db5d-51f7-4059-8c0b-2d11694d4883" targetNamespace="http://schemas.microsoft.com/office/2006/metadata/properties" ma:root="true" ma:fieldsID="040582ae45a6746df3786d795ec6e504" ns2:_="">
    <xsd:import namespace="53f0db5d-51f7-4059-8c0b-2d11694d4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0db5d-51f7-4059-8c0b-2d11694d4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E21252-FBA2-4436-B3E1-30BD3C84E13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E283F07-350D-4E7F-98FC-1F3E51A3E334}"/>
</file>

<file path=customXml/itemProps3.xml><?xml version="1.0" encoding="utf-8"?>
<ds:datastoreItem xmlns:ds="http://schemas.openxmlformats.org/officeDocument/2006/customXml" ds:itemID="{C77864D2-6E20-4F1F-9889-4D89FFC46B7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58c7d3-48f4-4b8b-a616-9a7bc328ec54"/>
    <ds:schemaRef ds:uri="http://purl.org/dc/elements/1.1/"/>
    <ds:schemaRef ds:uri="http://schemas.microsoft.com/office/2006/metadata/properties"/>
    <ds:schemaRef ds:uri="http://purl.org/dc/dcmitype/"/>
    <ds:schemaRef ds:uri="d9abfa79-b80f-4835-8c74-9d0b9081d84d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715BEA8-9625-4169-9663-FB3EFCBC0F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Todor Georgiev</dc:creator>
  <cp:keywords/>
  <dc:description/>
  <cp:lastModifiedBy>Todor Georgiev</cp:lastModifiedBy>
  <cp:revision/>
  <dcterms:created xsi:type="dcterms:W3CDTF">2018-10-18T05:49:14Z</dcterms:created>
  <dcterms:modified xsi:type="dcterms:W3CDTF">2019-11-08T05:59:39Z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0x0101009C1D1B9560328140B7D964D8A3EB2BE0</vt:lpwstr>
  </property>
  <property fmtid="{D5CDD505-2E9C-101B-9397-08002B2CF9AE}" pid="3" name="Order">
    <vt:r8>4662800</vt:r8>
  </property>
  <property fmtid="{D5CDD505-2E9C-101B-9397-08002B2CF9AE}" pid="4" name="_dlc_DocIdItemGuid">
    <vt:lpwstr>c550a17f-74b7-5d68-91a0-61d883a034c7</vt:lpwstr>
  </property>
</Properties>
</file>